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<sst xmlns="http://schemas.openxmlformats.org/spreadsheetml/2006/main" count="21" uniqueCount="11">
  <si>
    <t>eGFR calculation</t>
  </si>
  <si>
    <t>Age</t>
  </si>
  <si>
    <t>Creat.</t>
  </si>
  <si>
    <t>Black</t>
  </si>
  <si>
    <t>Male</t>
  </si>
  <si>
    <t>Female</t>
  </si>
  <si>
    <t>White and  …</t>
  </si>
  <si>
    <t>≤0.7</t>
  </si>
  <si>
    <t>&gt;0.7</t>
  </si>
  <si>
    <t>≤0.9</t>
  </si>
  <si>
    <t>&gt;0.9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</si>
</sst>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12"/>
  <sheetViews>
    <sheetView tabSelected="1" workbookViewId="0">
      <selection activeCell="N13" sqref="N13"/>
    </sheetView>
  </sheetViews>
  <sheetFormatPr defaultRowHeight="15" x14ac:dyDescent="0.25"/>
  <cols>
    <col min="12" max="12" width="9.140625" customWidth="1"/>
    <col min="13" max="13" width="6" customWidth="1"/>
  </cols>
  <sheetData>
    <row r="2" spans="4:14" x14ac:dyDescent="0.25">
      <c r="D2" s="2" t="s">
        <v>0</v>
      </c>
      <c r="E2" s="1"/>
      <c r="F2" s="1"/>
      <c r="G2" s="1"/>
    </row>
    <row r="5" spans="4:14" x14ac:dyDescent="0.25">
      <c r="D5" s="3" t="s">
        <v>1</v>
      </c>
      <c r="E5">
        <v>83</v>
      </c>
      <c r="K5" s="6" t="s">
        <v>6</v>
      </c>
      <c r="L5" t="s">
        <v>4</v>
      </c>
      <c r="M5" s="7" t="s">
        <v>9</v>
      </c>
      <c r="N5">
        <f>141*((E6/0.9)^-0.411)*0.993^E5</f>
        <v>65.635951659794728</v>
      </c>
    </row>
    <row r="6" spans="4:14" x14ac:dyDescent="0.25">
      <c r="D6" s="4" t="s">
        <v>2</v>
      </c>
      <c r="E6">
        <v>1.4</v>
      </c>
      <c r="K6" s="6"/>
      <c r="L6" t="s">
        <v>4</v>
      </c>
      <c r="M6" t="s">
        <v>10</v>
      </c>
      <c r="N6">
        <f>141*((E6/0.9)^-1.209)*0.993^E5</f>
        <v>46.133577775567204</v>
      </c>
    </row>
    <row r="7" spans="4:14" x14ac:dyDescent="0.25">
      <c r="K7" s="6"/>
      <c r="L7" t="s">
        <v>5</v>
      </c>
      <c r="M7" s="7" t="s">
        <v>7</v>
      </c>
      <c r="N7">
        <f>144*((E6/0.7)^-0.329*0.993^E5)</f>
        <v>63.989873060114249</v>
      </c>
    </row>
    <row r="8" spans="4:14" x14ac:dyDescent="0.25">
      <c r="K8" s="6"/>
      <c r="L8" t="s">
        <v>5</v>
      </c>
      <c r="M8" t="s">
        <v>8</v>
      </c>
      <c r="N8">
        <f>144*((E6/0.7)^-1.209*0.993^E5)</f>
        <v>34.770012951521579</v>
      </c>
    </row>
    <row r="9" spans="4:14" x14ac:dyDescent="0.25">
      <c r="K9" s="5" t="s">
        <v>3</v>
      </c>
      <c r="L9" t="s">
        <v>4</v>
      </c>
      <c r="M9" s="7" t="s">
        <v>9</v>
      </c>
      <c r="N9">
        <f>163*((E6/0.9)^-0.411)*0.993^E5</f>
        <v>75.877022131535753</v>
      </c>
    </row>
    <row r="10" spans="4:14" x14ac:dyDescent="0.25">
      <c r="K10" s="5"/>
      <c r="L10" t="s">
        <v>4</v>
      </c>
      <c r="M10" s="7" t="s">
        <v>10</v>
      </c>
      <c r="N10">
        <f>163*((E6/0.9)^-1.209)*0.993^E5</f>
        <v>53.331724662535137</v>
      </c>
    </row>
    <row r="11" spans="4:14" x14ac:dyDescent="0.25">
      <c r="K11" s="5"/>
      <c r="L11" t="s">
        <v>5</v>
      </c>
      <c r="M11" s="7" t="s">
        <v>7</v>
      </c>
      <c r="N11">
        <f>166*((E6/0.7)^-0.329)*0.993^E5</f>
        <v>73.766103666520593</v>
      </c>
    </row>
    <row r="12" spans="4:14" x14ac:dyDescent="0.25">
      <c r="K12" s="5"/>
      <c r="L12" t="s">
        <v>5</v>
      </c>
      <c r="M12" t="s">
        <v>8</v>
      </c>
      <c r="N12">
        <f>166*((E6/0.7)^-1.209)*0.993^E5</f>
        <v>40.082098263559608</v>
      </c>
    </row>
  </sheetData>
  <mergeCells count="3">
    <mergeCell ref="D2:G2"/>
    <mergeCell ref="K5:K8"/>
    <mergeCell ref="K9:K1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2021-03-10T14:34:20Z</dcterms:modified>
</cp:coreProperties>
</file>